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Direktor\Desktop\14 sjednica tv\"/>
    </mc:Choice>
  </mc:AlternateContent>
  <xr:revisionPtr revIDLastSave="0" documentId="13_ncr:1_{A0F83039-639B-4CC0-9BB1-8A30A9A78F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 rada" sheetId="1" r:id="rId1"/>
    <sheet name="Izvješće" sheetId="2" r:id="rId2"/>
  </sheets>
  <definedNames>
    <definedName name="_Hlk54087109" localSheetId="0">'Program rada'!$A$43</definedName>
    <definedName name="_Hlk54516215" localSheetId="1">Izvješće!$C$31</definedName>
    <definedName name="_Toc55895370" localSheetId="0">'Program rada'!$A$2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4" i="1"/>
  <c r="G43" i="1"/>
  <c r="G16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3" i="1"/>
  <c r="G12" i="1"/>
  <c r="G11" i="1"/>
  <c r="G10" i="1"/>
  <c r="G9" i="1"/>
  <c r="G8" i="1"/>
  <c r="G7" i="1"/>
  <c r="G6" i="1"/>
  <c r="G5" i="1"/>
  <c r="D37" i="1" l="1"/>
  <c r="D4" i="1"/>
  <c r="D13" i="1" s="1"/>
  <c r="E35" i="1" l="1"/>
  <c r="E37" i="1"/>
  <c r="E31" i="1"/>
  <c r="E24" i="1"/>
  <c r="E20" i="1"/>
  <c r="E16" i="1"/>
  <c r="E4" i="1"/>
  <c r="D35" i="1"/>
  <c r="D31" i="1"/>
  <c r="D24" i="1"/>
  <c r="D20" i="1"/>
  <c r="D16" i="1"/>
  <c r="E13" i="1" l="1"/>
  <c r="E43" i="1"/>
  <c r="D43" i="1"/>
  <c r="F41" i="1" l="1"/>
  <c r="F39" i="1"/>
  <c r="F33" i="1"/>
  <c r="F22" i="1"/>
  <c r="F36" i="1"/>
  <c r="F26" i="1"/>
  <c r="F38" i="1"/>
  <c r="F19" i="1"/>
  <c r="F35" i="1"/>
  <c r="F25" i="1"/>
  <c r="F34" i="1"/>
  <c r="F23" i="1"/>
  <c r="F32" i="1"/>
  <c r="F21" i="1"/>
  <c r="F43" i="1"/>
  <c r="F31" i="1"/>
  <c r="F20" i="1"/>
  <c r="F37" i="1"/>
  <c r="F42" i="1"/>
  <c r="F30" i="1"/>
  <c r="F18" i="1"/>
  <c r="F40" i="1"/>
  <c r="F29" i="1"/>
  <c r="F17" i="1"/>
  <c r="F28" i="1"/>
  <c r="F27" i="1"/>
  <c r="F24" i="1"/>
  <c r="F16" i="1"/>
  <c r="F7" i="1"/>
  <c r="F6" i="1"/>
  <c r="F13" i="1"/>
  <c r="F5" i="1"/>
  <c r="F10" i="1"/>
  <c r="F12" i="1"/>
  <c r="F11" i="1"/>
  <c r="F9" i="1"/>
  <c r="F8" i="1"/>
  <c r="H61" i="2"/>
  <c r="H60" i="2"/>
  <c r="F59" i="2"/>
  <c r="E59" i="2"/>
  <c r="E62" i="2" s="1"/>
  <c r="D59" i="2"/>
  <c r="D62" i="2" s="1"/>
  <c r="H55" i="2"/>
  <c r="H54" i="2"/>
  <c r="H53" i="2"/>
  <c r="H52" i="2"/>
  <c r="H51" i="2"/>
  <c r="H50" i="2"/>
  <c r="F49" i="2"/>
  <c r="E49" i="2"/>
  <c r="D49" i="2"/>
  <c r="H48" i="2"/>
  <c r="H47" i="2"/>
  <c r="F46" i="2"/>
  <c r="E46" i="2"/>
  <c r="D46" i="2"/>
  <c r="H45" i="2"/>
  <c r="H44" i="2"/>
  <c r="H43" i="2"/>
  <c r="H42" i="2"/>
  <c r="H41" i="2"/>
  <c r="F40" i="2"/>
  <c r="H40" i="2" s="1"/>
  <c r="E40" i="2"/>
  <c r="D40" i="2"/>
  <c r="H39" i="2"/>
  <c r="H38" i="2"/>
  <c r="H37" i="2"/>
  <c r="H36" i="2"/>
  <c r="H35" i="2"/>
  <c r="H34" i="2"/>
  <c r="H33" i="2"/>
  <c r="H32" i="2"/>
  <c r="H31" i="2"/>
  <c r="H30" i="2"/>
  <c r="F29" i="2"/>
  <c r="E29" i="2"/>
  <c r="D29" i="2"/>
  <c r="H28" i="2"/>
  <c r="H27" i="2"/>
  <c r="H26" i="2"/>
  <c r="H25" i="2"/>
  <c r="H24" i="2"/>
  <c r="F23" i="2"/>
  <c r="E23" i="2"/>
  <c r="D23" i="2"/>
  <c r="H22" i="2"/>
  <c r="H21" i="2"/>
  <c r="H20" i="2"/>
  <c r="F19" i="2"/>
  <c r="H19" i="2" s="1"/>
  <c r="E19" i="2"/>
  <c r="D19" i="2"/>
  <c r="D14" i="2"/>
  <c r="H13" i="2"/>
  <c r="H12" i="2"/>
  <c r="H11" i="2"/>
  <c r="H10" i="2"/>
  <c r="H9" i="2"/>
  <c r="H8" i="2"/>
  <c r="H7" i="2"/>
  <c r="H6" i="2"/>
  <c r="F5" i="2"/>
  <c r="F14" i="2" s="1"/>
  <c r="E5" i="2"/>
  <c r="E14" i="2" s="1"/>
  <c r="D5" i="2"/>
  <c r="H23" i="2" l="1"/>
  <c r="F56" i="2"/>
  <c r="D56" i="2"/>
  <c r="H59" i="2"/>
  <c r="H29" i="2"/>
  <c r="F62" i="2"/>
  <c r="G60" i="2" s="1"/>
  <c r="D64" i="2"/>
  <c r="E56" i="2"/>
  <c r="E64" i="2" s="1"/>
  <c r="G59" i="2"/>
  <c r="H46" i="2"/>
  <c r="G40" i="2"/>
  <c r="G11" i="2"/>
  <c r="G7" i="2"/>
  <c r="G10" i="2"/>
  <c r="G6" i="2"/>
  <c r="G13" i="2"/>
  <c r="G9" i="2"/>
  <c r="G12" i="2"/>
  <c r="G8" i="2"/>
  <c r="G23" i="2"/>
  <c r="G19" i="2"/>
  <c r="G61" i="2"/>
  <c r="G5" i="2"/>
  <c r="H5" i="2"/>
  <c r="G29" i="2"/>
  <c r="G49" i="2"/>
  <c r="G62" i="2"/>
  <c r="G46" i="2"/>
  <c r="H49" i="2"/>
  <c r="F4" i="1" l="1"/>
  <c r="F64" i="2"/>
  <c r="G14" i="2"/>
  <c r="G56" i="2"/>
</calcChain>
</file>

<file path=xl/sharedStrings.xml><?xml version="1.0" encoding="utf-8"?>
<sst xmlns="http://schemas.openxmlformats.org/spreadsheetml/2006/main" count="202" uniqueCount="118">
  <si>
    <t>PRIHODI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</si>
  <si>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</si>
  <si>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</si>
  <si>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</si>
  <si>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</si>
  <si>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</si>
  <si>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</si>
  <si>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</si>
  <si>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</si>
  <si>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</si>
  <si>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</si>
  <si>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</si>
  <si>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</si>
  <si>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</si>
  <si>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</si>
  <si>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</si>
  <si>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</si>
  <si>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</si>
  <si>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</si>
  <si>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</si>
  <si>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</si>
  <si>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</si>
  <si>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</si>
  <si>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</si>
  <si>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</si>
  <si>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</si>
  <si>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</si>
  <si>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</si>
  <si>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</si>
  <si>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</si>
  <si>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</si>
  <si>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</si>
  <si>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</si>
  <si>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</si>
  <si>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</si>
  <si>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</si>
  <si>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</si>
  <si>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</si>
  <si>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</si>
  <si>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</si>
  <si>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Sajmovi, posebne prezentacije i poslovne radionice</t>
  </si>
  <si>
    <t>3.2.</t>
  </si>
  <si>
    <t>Suradnja s organizatorima putovanja</t>
  </si>
  <si>
    <t>3.3.</t>
  </si>
  <si>
    <t>Kreiranje promotivnog materijala</t>
  </si>
  <si>
    <t>3.4.</t>
  </si>
  <si>
    <t>Internetske stranice</t>
  </si>
  <si>
    <t>3.5.</t>
  </si>
  <si>
    <t xml:space="preserve">Kreiranje i upravljanje bazama turističkih podataka </t>
  </si>
  <si>
    <t>3.6.</t>
  </si>
  <si>
    <t>Turističko-informativne aktivnosti</t>
  </si>
  <si>
    <t>3.7.</t>
  </si>
  <si>
    <t>DESTINACIJSKI MENADŽMENT</t>
  </si>
  <si>
    <t>4.1.</t>
  </si>
  <si>
    <t>Turistički informacijski sustavi i aplikacije /eVisitor</t>
  </si>
  <si>
    <t>4.2.</t>
  </si>
  <si>
    <t>4.3.</t>
  </si>
  <si>
    <t>Upravljanje kvalitetom u destinaciji</t>
  </si>
  <si>
    <t>4.4.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</si>
  <si>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</si>
  <si>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</si>
  <si>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</si>
  <si>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</si>
  <si>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</si>
  <si>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</si>
  <si>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</si>
  <si>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</si>
  <si>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</si>
  <si>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</si>
  <si>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</si>
  <si>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</si>
  <si>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 xml:space="preserve">REZERVA </t>
  </si>
  <si>
    <t>8.</t>
  </si>
  <si>
    <t>POKRIVANJE MANJKA PRIHODA IZ PRETHODNE GODINE</t>
  </si>
  <si>
    <t>Plan  2023.</t>
  </si>
  <si>
    <t>Rebalans 2023.</t>
  </si>
  <si>
    <t>Realizacija 2023.</t>
  </si>
  <si>
    <t xml:space="preserve">udio % u realizaciji </t>
  </si>
  <si>
    <t xml:space="preserve">indeks </t>
  </si>
  <si>
    <t>realizacija</t>
  </si>
  <si>
    <t>/rebalans</t>
  </si>
  <si>
    <t>SVEUKUPNO PRIHODI</t>
  </si>
  <si>
    <t>Plan 2021.</t>
  </si>
  <si>
    <t>Rebalans 2021.</t>
  </si>
  <si>
    <t>Realizacija 2021.</t>
  </si>
  <si>
    <t>udio % u realizaciji</t>
  </si>
  <si>
    <r>
      <rPr>
        <b/>
        <sz val="10"/>
        <color rgb="FF000000"/>
        <rFont val="Calibri"/>
        <family val="2"/>
        <charset val="238"/>
        <scheme val="minor"/>
      </rP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</si>
  <si>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t>Oglašavanje destinacijskog branda, turističke ponude i proizvoda</t>
  </si>
  <si>
    <t>Odnosi s javnošću: globalni i domaći PR</t>
  </si>
  <si>
    <t>Marketinške i poslovne suradnje</t>
  </si>
  <si>
    <t>3.8.</t>
  </si>
  <si>
    <t>3.9.</t>
  </si>
  <si>
    <t>3.10.</t>
  </si>
  <si>
    <t>Stručni skupovi i edukacije</t>
  </si>
  <si>
    <t>Koordinacija i nadzor</t>
  </si>
  <si>
    <t>4.5.</t>
  </si>
  <si>
    <t>Tijela turističke zajednice</t>
  </si>
  <si>
    <t>6.4.</t>
  </si>
  <si>
    <t>Troškovi poslovanja mreže predstavništava/ ispostava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</si>
  <si>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</si>
  <si>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</si>
  <si>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</si>
  <si>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</si>
  <si>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</si>
  <si>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</si>
  <si>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</si>
  <si>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</si>
  <si>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 xml:space="preserve">4.3. </t>
  </si>
  <si>
    <t>REBALANS 2023.</t>
  </si>
  <si>
    <t>Plan za 2024. EUR</t>
  </si>
  <si>
    <t>Sustav označavanja kvalitete turitičkog proizvoda</t>
  </si>
  <si>
    <t xml:space="preserve">udio 2024.% </t>
  </si>
  <si>
    <t xml:space="preserve">udio 2024 % </t>
  </si>
  <si>
    <t>1.1.1.</t>
  </si>
  <si>
    <t>Turistička pristojba dug prošlih razdoblja</t>
  </si>
  <si>
    <t>Uz PLAN I PROGRAM RADA TZGS SUPETAR ZA 2024</t>
  </si>
  <si>
    <t>indeks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</si>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</sst>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407]_);[Red]\(#,##0.00\ [$€-407]\)"/>
    <numFmt numFmtId="165" formatCode="0.00_ "/>
    <numFmt numFmtId="166" formatCode="_ * #,##0.00_ ;_ * \-#,##0.00_ ;_ * &quot;-&quot;??_ ;_ @_ "/>
    <numFmt numFmtId="167" formatCode="#,##0.00\ [$€-407];\-#,##0.00\ [$€-407]"/>
    <numFmt numFmtId="168" formatCode="#,##0.00\ [$EUR];[Red]#,##0.00\ [$EUR]"/>
    <numFmt numFmtId="169" formatCode="#,##0.00\ [$€-41A];[Red]#,##0.00\ [$€-41A]"/>
    <numFmt numFmtId="170" formatCode="#,##0.00\ [$€-1]"/>
  </numFmts>
  <fonts count="3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6" fontId="25" fillId="0" borderId="0" applyFont="0" applyFill="0" applyBorder="0" applyAlignment="0" applyProtection="0">
      <alignment vertical="center"/>
    </xf>
    <xf numFmtId="0" fontId="30" fillId="0" borderId="0"/>
    <xf numFmtId="166" fontId="2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5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indent="3"/>
    </xf>
    <xf numFmtId="0" fontId="21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 wrapText="1"/>
    </xf>
    <xf numFmtId="164" fontId="16" fillId="4" borderId="1" xfId="0" applyNumberFormat="1" applyFont="1" applyFill="1" applyBorder="1" applyAlignment="1">
      <alignment vertical="center"/>
    </xf>
    <xf numFmtId="4" fontId="16" fillId="4" borderId="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67" fontId="9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8" borderId="0" xfId="0" applyFill="1"/>
    <xf numFmtId="0" fontId="7" fillId="8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164" fontId="7" fillId="9" borderId="1" xfId="1" applyNumberFormat="1" applyFont="1" applyFill="1" applyBorder="1" applyAlignment="1">
      <alignment vertical="center"/>
    </xf>
    <xf numFmtId="164" fontId="26" fillId="9" borderId="1" xfId="1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164" fontId="8" fillId="9" borderId="1" xfId="1" applyNumberFormat="1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167" fontId="26" fillId="9" borderId="1" xfId="0" applyNumberFormat="1" applyFont="1" applyFill="1" applyBorder="1" applyAlignment="1">
      <alignment vertical="center"/>
    </xf>
    <xf numFmtId="165" fontId="26" fillId="9" borderId="1" xfId="0" applyNumberFormat="1" applyFont="1" applyFill="1" applyBorder="1" applyAlignment="1">
      <alignment vertical="center"/>
    </xf>
    <xf numFmtId="0" fontId="15" fillId="9" borderId="1" xfId="0" applyFont="1" applyFill="1" applyBorder="1" applyAlignment="1">
      <alignment vertical="center" wrapText="1"/>
    </xf>
    <xf numFmtId="167" fontId="16" fillId="9" borderId="1" xfId="0" applyNumberFormat="1" applyFont="1" applyFill="1" applyBorder="1" applyAlignment="1">
      <alignment vertical="center"/>
    </xf>
    <xf numFmtId="164" fontId="28" fillId="8" borderId="1" xfId="1" applyNumberFormat="1" applyFont="1" applyFill="1" applyBorder="1" applyAlignment="1">
      <alignment vertical="center"/>
    </xf>
    <xf numFmtId="167" fontId="9" fillId="8" borderId="1" xfId="0" applyNumberFormat="1" applyFont="1" applyFill="1" applyBorder="1" applyAlignment="1">
      <alignment vertical="center"/>
    </xf>
    <xf numFmtId="0" fontId="22" fillId="0" borderId="0" xfId="0" applyFont="1"/>
    <xf numFmtId="0" fontId="7" fillId="10" borderId="1" xfId="0" applyFont="1" applyFill="1" applyBorder="1" applyAlignment="1">
      <alignment horizontal="center" vertical="center" wrapText="1"/>
    </xf>
    <xf numFmtId="168" fontId="15" fillId="4" borderId="1" xfId="0" applyNumberFormat="1" applyFont="1" applyFill="1" applyBorder="1" applyAlignment="1">
      <alignment vertical="center" wrapText="1"/>
    </xf>
    <xf numFmtId="168" fontId="7" fillId="9" borderId="1" xfId="0" applyNumberFormat="1" applyFont="1" applyFill="1" applyBorder="1" applyAlignment="1">
      <alignment vertical="center" wrapText="1"/>
    </xf>
    <xf numFmtId="168" fontId="15" fillId="9" borderId="1" xfId="0" applyNumberFormat="1" applyFont="1" applyFill="1" applyBorder="1" applyAlignment="1">
      <alignment vertical="center" wrapText="1"/>
    </xf>
    <xf numFmtId="168" fontId="27" fillId="11" borderId="1" xfId="0" applyNumberFormat="1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 wrapText="1"/>
    </xf>
    <xf numFmtId="168" fontId="29" fillId="11" borderId="1" xfId="0" applyNumberFormat="1" applyFont="1" applyFill="1" applyBorder="1" applyAlignment="1">
      <alignment vertical="center" wrapText="1"/>
    </xf>
    <xf numFmtId="165" fontId="7" fillId="9" borderId="1" xfId="0" applyNumberFormat="1" applyFont="1" applyFill="1" applyBorder="1" applyAlignment="1">
      <alignment vertical="center"/>
    </xf>
    <xf numFmtId="165" fontId="31" fillId="9" borderId="1" xfId="0" applyNumberFormat="1" applyFont="1" applyFill="1" applyBorder="1" applyAlignment="1">
      <alignment vertical="center"/>
    </xf>
    <xf numFmtId="168" fontId="9" fillId="11" borderId="1" xfId="0" applyNumberFormat="1" applyFont="1" applyFill="1" applyBorder="1" applyAlignment="1">
      <alignment vertical="center" wrapText="1"/>
    </xf>
    <xf numFmtId="168" fontId="27" fillId="11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169" fontId="8" fillId="11" borderId="1" xfId="0" applyNumberFormat="1" applyFont="1" applyFill="1" applyBorder="1" applyAlignment="1">
      <alignment horizontal="right" vertical="center" wrapText="1"/>
    </xf>
    <xf numFmtId="169" fontId="8" fillId="11" borderId="1" xfId="1" applyNumberFormat="1" applyFont="1" applyFill="1" applyBorder="1" applyAlignment="1">
      <alignment horizontal="right" vertical="center"/>
    </xf>
    <xf numFmtId="170" fontId="8" fillId="11" borderId="1" xfId="0" applyNumberFormat="1" applyFont="1" applyFill="1" applyBorder="1" applyAlignment="1">
      <alignment horizontal="right" vertical="center"/>
    </xf>
    <xf numFmtId="169" fontId="3" fillId="11" borderId="1" xfId="0" applyNumberFormat="1" applyFont="1" applyFill="1" applyBorder="1" applyAlignment="1">
      <alignment horizontal="right" vertical="center" wrapText="1"/>
    </xf>
    <xf numFmtId="169" fontId="8" fillId="11" borderId="1" xfId="0" applyNumberFormat="1" applyFont="1" applyFill="1" applyBorder="1" applyAlignment="1">
      <alignment horizontal="right" vertical="center"/>
    </xf>
    <xf numFmtId="169" fontId="27" fillId="11" borderId="1" xfId="0" applyNumberFormat="1" applyFont="1" applyFill="1" applyBorder="1" applyAlignment="1">
      <alignment vertical="center" wrapText="1"/>
    </xf>
    <xf numFmtId="165" fontId="28" fillId="8" borderId="1" xfId="0" applyNumberFormat="1" applyFont="1" applyFill="1" applyBorder="1" applyAlignment="1">
      <alignment vertical="center"/>
    </xf>
    <xf numFmtId="168" fontId="7" fillId="11" borderId="1" xfId="0" applyNumberFormat="1" applyFont="1" applyFill="1" applyBorder="1" applyAlignment="1">
      <alignment vertical="center" wrapText="1"/>
    </xf>
    <xf numFmtId="167" fontId="29" fillId="8" borderId="1" xfId="0" applyNumberFormat="1" applyFont="1" applyFill="1" applyBorder="1" applyAlignment="1">
      <alignment vertical="center"/>
    </xf>
    <xf numFmtId="167" fontId="29" fillId="8" borderId="1" xfId="1" applyNumberFormat="1" applyFont="1" applyFill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21" fillId="9" borderId="1" xfId="0" applyNumberFormat="1" applyFont="1" applyFill="1" applyBorder="1" applyAlignment="1">
      <alignment vertical="center"/>
    </xf>
    <xf numFmtId="0" fontId="32" fillId="0" borderId="0" xfId="0" applyFont="1"/>
    <xf numFmtId="0" fontId="14" fillId="4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">
    <cellStyle name="Normal_Sheet1" xfId="2" xr:uid="{1227E460-F8A0-47F8-BD3F-FCB2D95E2957}"/>
    <cellStyle name="Normalno" xfId="0" builtinId="0"/>
    <cellStyle name="Zarez" xfId="1" builtinId="3"/>
    <cellStyle name="Zarez 2" xfId="3" xr:uid="{81F78CE8-4FFE-48A9-83A5-AD2044164E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0"/>
  <sheetViews>
    <sheetView tabSelected="1" topLeftCell="A10" workbookViewId="0">
      <selection activeCell="J17" sqref="J17"/>
    </sheetView>
  </sheetViews>
  <sheetFormatPr defaultColWidth="9" defaultRowHeight="14.4"/>
  <cols>
    <col min="1" max="1" width="4" customWidth="1"/>
    <col min="2" max="2" width="8" customWidth="1"/>
    <col min="3" max="3" width="41" customWidth="1"/>
    <col min="4" max="4" width="19" customWidth="1"/>
    <col min="5" max="5" width="16.33203125" customWidth="1"/>
    <col min="6" max="6" width="12.5546875" bestFit="1" customWidth="1"/>
  </cols>
  <sheetData>
    <row r="2" spans="1:8" ht="21">
      <c r="A2" s="37"/>
      <c r="B2" t="s">
        <v>115</v>
      </c>
    </row>
    <row r="3" spans="1:8">
      <c r="A3" s="38"/>
      <c r="B3" s="3"/>
      <c r="C3" s="4" t="s">
        <v>0</v>
      </c>
      <c r="D3" s="70" t="s">
        <v>108</v>
      </c>
      <c r="E3" s="76" t="s">
        <v>109</v>
      </c>
      <c r="F3" s="65" t="s">
        <v>111</v>
      </c>
      <c r="G3" s="65" t="s">
        <v>117</v>
      </c>
    </row>
    <row r="4" spans="1:8">
      <c r="A4" s="50" t="s">
        <v>1</v>
      </c>
      <c r="B4" s="50"/>
      <c r="C4" s="50" t="s">
        <v>2</v>
      </c>
      <c r="D4" s="79">
        <f>SUM(D5:D7)</f>
        <v>283200</v>
      </c>
      <c r="E4" s="51">
        <f>SUM(E5:E7)</f>
        <v>339762</v>
      </c>
      <c r="F4" s="59">
        <f>SUM(F5:F7)</f>
        <v>85.301928536304757</v>
      </c>
      <c r="G4" s="59">
        <f>SUM(E4/D4*100)</f>
        <v>119.97245762711863</v>
      </c>
    </row>
    <row r="5" spans="1:8">
      <c r="A5" s="39"/>
      <c r="B5" s="47" t="s">
        <v>3</v>
      </c>
      <c r="C5" s="47" t="s">
        <v>4</v>
      </c>
      <c r="D5" s="82">
        <v>172000</v>
      </c>
      <c r="E5" s="62">
        <v>180600.6</v>
      </c>
      <c r="F5" s="85">
        <f>SUM(E5/E13*100)</f>
        <v>45.342267454317323</v>
      </c>
      <c r="G5" s="85">
        <f>SUM(E5/D5*100)</f>
        <v>105.0003488372093</v>
      </c>
    </row>
    <row r="6" spans="1:8">
      <c r="A6" s="39"/>
      <c r="B6" s="89" t="s">
        <v>113</v>
      </c>
      <c r="C6" s="90" t="s">
        <v>114</v>
      </c>
      <c r="D6" s="82">
        <v>57200</v>
      </c>
      <c r="E6" s="62">
        <v>109161.4</v>
      </c>
      <c r="F6" s="85">
        <f>SUM(E6/E13*100)</f>
        <v>27.406472594707402</v>
      </c>
      <c r="G6" s="85">
        <f>SUM(E6/D6*100)</f>
        <v>190.84160839160836</v>
      </c>
    </row>
    <row r="7" spans="1:8">
      <c r="A7" s="40"/>
      <c r="B7" s="47" t="s">
        <v>5</v>
      </c>
      <c r="C7" s="47" t="s">
        <v>6</v>
      </c>
      <c r="D7" s="82">
        <v>54000</v>
      </c>
      <c r="E7" s="62">
        <v>50000</v>
      </c>
      <c r="F7" s="85">
        <f>SUM(E7/E13*100)</f>
        <v>12.553188487280032</v>
      </c>
      <c r="G7" s="85">
        <f>SUM(E7/D7*100)</f>
        <v>92.592592592592595</v>
      </c>
    </row>
    <row r="8" spans="1:8" ht="28.8">
      <c r="A8" s="50" t="s">
        <v>7</v>
      </c>
      <c r="B8" s="50"/>
      <c r="C8" s="50" t="s">
        <v>8</v>
      </c>
      <c r="D8" s="79">
        <v>660</v>
      </c>
      <c r="E8" s="52">
        <v>2500</v>
      </c>
      <c r="F8" s="91">
        <f>SUM(E8/E13*100)</f>
        <v>0.62765942436400157</v>
      </c>
      <c r="G8" s="91">
        <f>SUM(E8/D8*100)</f>
        <v>378.78787878787881</v>
      </c>
    </row>
    <row r="9" spans="1:8">
      <c r="A9" s="53" t="s">
        <v>9</v>
      </c>
      <c r="B9" s="53"/>
      <c r="C9" s="53" t="s">
        <v>10</v>
      </c>
      <c r="D9" s="79">
        <v>16305.83</v>
      </c>
      <c r="E9" s="54">
        <v>15000</v>
      </c>
      <c r="F9" s="91">
        <f>SUM(E9/E13*100)</f>
        <v>3.7659565461840092</v>
      </c>
      <c r="G9" s="91">
        <f>SUM(E9/D9*100)</f>
        <v>91.991637346887586</v>
      </c>
    </row>
    <row r="10" spans="1:8">
      <c r="A10" s="53" t="s">
        <v>11</v>
      </c>
      <c r="B10" s="53"/>
      <c r="C10" s="53" t="s">
        <v>12</v>
      </c>
      <c r="D10" s="83">
        <v>7197.65</v>
      </c>
      <c r="E10" s="54">
        <v>6000</v>
      </c>
      <c r="F10" s="91">
        <f>SUM(E10/E13*100)</f>
        <v>1.5063826184736036</v>
      </c>
      <c r="G10" s="91">
        <f>SUM(E10/D10*100)</f>
        <v>83.36054128778143</v>
      </c>
    </row>
    <row r="11" spans="1:8">
      <c r="A11" s="53" t="s">
        <v>13</v>
      </c>
      <c r="B11" s="55"/>
      <c r="C11" s="53" t="s">
        <v>16</v>
      </c>
      <c r="D11" s="80">
        <v>31043.18</v>
      </c>
      <c r="E11" s="54">
        <v>31043.18</v>
      </c>
      <c r="F11" s="91">
        <f>SUM(E11/E13*100)</f>
        <v>7.7938177956912336</v>
      </c>
      <c r="G11" s="91">
        <f>SUM(E11/D11*100)</f>
        <v>100</v>
      </c>
    </row>
    <row r="12" spans="1:8">
      <c r="A12" s="53" t="s">
        <v>15</v>
      </c>
      <c r="B12" s="53"/>
      <c r="C12" s="53" t="s">
        <v>18</v>
      </c>
      <c r="D12" s="81">
        <v>3912.65</v>
      </c>
      <c r="E12" s="54">
        <v>4000</v>
      </c>
      <c r="F12" s="91">
        <f>SUM(E12/E13*100)</f>
        <v>1.0042550789824025</v>
      </c>
      <c r="G12" s="91">
        <f>SUM(E12/D12*100)</f>
        <v>102.23250226828364</v>
      </c>
      <c r="H12" s="64"/>
    </row>
    <row r="13" spans="1:8" ht="15.6">
      <c r="A13" s="93"/>
      <c r="B13" s="93"/>
      <c r="C13" s="41" t="s">
        <v>19</v>
      </c>
      <c r="D13" s="66">
        <f>SUM(D4+D8+D9+D10+D11+D12)</f>
        <v>342319.31000000006</v>
      </c>
      <c r="E13" s="42">
        <f>SUM(E4+E8+E9+E10+E11+E12)</f>
        <v>398305.18</v>
      </c>
      <c r="F13" s="43">
        <f>SUM(E13/E13*100)</f>
        <v>100</v>
      </c>
      <c r="G13" s="43">
        <f>SUM(E13/D13*100)</f>
        <v>116.3548676234478</v>
      </c>
    </row>
    <row r="14" spans="1:8" ht="18">
      <c r="A14" s="44"/>
    </row>
    <row r="15" spans="1:8">
      <c r="A15" s="56"/>
      <c r="B15" s="56"/>
      <c r="C15" s="57" t="s">
        <v>20</v>
      </c>
      <c r="D15" s="70" t="s">
        <v>108</v>
      </c>
      <c r="E15" s="77" t="s">
        <v>109</v>
      </c>
      <c r="F15" s="57" t="s">
        <v>112</v>
      </c>
      <c r="G15" s="57" t="s">
        <v>116</v>
      </c>
    </row>
    <row r="16" spans="1:8">
      <c r="A16" s="56" t="s">
        <v>1</v>
      </c>
      <c r="B16" s="56"/>
      <c r="C16" s="56" t="s">
        <v>21</v>
      </c>
      <c r="D16" s="67">
        <f t="shared" ref="D16" si="0">SUM(D17:D19)</f>
        <v>4781.68</v>
      </c>
      <c r="E16" s="58">
        <f>SUM(E17:E19)</f>
        <v>38162</v>
      </c>
      <c r="F16" s="72">
        <f>SUM(E16/E43*100)</f>
        <v>9.5810955810316099</v>
      </c>
      <c r="G16" s="72">
        <f>SUM(E16/D16*100)</f>
        <v>798.08770139365231</v>
      </c>
    </row>
    <row r="17" spans="1:9" ht="41.4">
      <c r="A17" s="21"/>
      <c r="B17" s="21" t="s">
        <v>3</v>
      </c>
      <c r="C17" s="46" t="s">
        <v>22</v>
      </c>
      <c r="D17" s="84">
        <v>3981.68</v>
      </c>
      <c r="E17" s="87">
        <v>34162</v>
      </c>
      <c r="F17" s="10">
        <f>SUM(E17/E43*100)</f>
        <v>8.5768405020492064</v>
      </c>
      <c r="G17" s="10">
        <f>SUM(E17/D17*100)</f>
        <v>857.97954632215544</v>
      </c>
    </row>
    <row r="18" spans="1:9">
      <c r="A18" s="21"/>
      <c r="B18" s="21" t="s">
        <v>5</v>
      </c>
      <c r="C18" s="23" t="s">
        <v>23</v>
      </c>
      <c r="D18" s="84">
        <v>0</v>
      </c>
      <c r="E18" s="87">
        <v>3000</v>
      </c>
      <c r="F18" s="10">
        <f>SUM(E18/E43*100)</f>
        <v>0.75319130923680178</v>
      </c>
      <c r="G18" s="10" t="e">
        <f t="shared" ref="G18:G42" si="1">SUM(E18/D18*100)</f>
        <v>#DIV/0!</v>
      </c>
    </row>
    <row r="19" spans="1:9">
      <c r="A19" s="21"/>
      <c r="B19" s="21" t="s">
        <v>24</v>
      </c>
      <c r="C19" s="46" t="s">
        <v>25</v>
      </c>
      <c r="D19" s="84">
        <v>800</v>
      </c>
      <c r="E19" s="87">
        <v>1000</v>
      </c>
      <c r="F19" s="10">
        <f>SUM(E19/E43*100)</f>
        <v>0.25106376974560063</v>
      </c>
      <c r="G19" s="10">
        <f t="shared" si="1"/>
        <v>125</v>
      </c>
    </row>
    <row r="20" spans="1:9">
      <c r="A20" s="56" t="s">
        <v>26</v>
      </c>
      <c r="B20" s="56"/>
      <c r="C20" s="56" t="s">
        <v>27</v>
      </c>
      <c r="D20" s="67">
        <f>SUM(D22:D23)</f>
        <v>106800</v>
      </c>
      <c r="E20" s="58">
        <f>SUM(E21:E23)</f>
        <v>136496.02000000002</v>
      </c>
      <c r="F20" s="72">
        <f>SUM(E20/E43*100)</f>
        <v>34.269205336470897</v>
      </c>
      <c r="G20" s="72">
        <f t="shared" si="1"/>
        <v>127.80526217228467</v>
      </c>
    </row>
    <row r="21" spans="1:9">
      <c r="A21" s="49"/>
      <c r="B21" s="49" t="s">
        <v>30</v>
      </c>
      <c r="C21" s="78" t="s">
        <v>110</v>
      </c>
      <c r="D21" s="86">
        <v>0</v>
      </c>
      <c r="E21" s="87">
        <v>6000</v>
      </c>
      <c r="F21" s="10">
        <f>SUM(E21/E43*100)</f>
        <v>1.5063826184736036</v>
      </c>
      <c r="G21" s="10" t="e">
        <f t="shared" si="1"/>
        <v>#DIV/0!</v>
      </c>
    </row>
    <row r="22" spans="1:9">
      <c r="A22" s="21"/>
      <c r="B22" s="21" t="s">
        <v>32</v>
      </c>
      <c r="C22" s="46" t="s">
        <v>33</v>
      </c>
      <c r="D22" s="71">
        <v>100000</v>
      </c>
      <c r="E22" s="88">
        <v>112496.02</v>
      </c>
      <c r="F22" s="10">
        <f>SUM(E22/E43*100)</f>
        <v>28.24367486257648</v>
      </c>
      <c r="G22" s="10">
        <f t="shared" si="1"/>
        <v>112.49602</v>
      </c>
    </row>
    <row r="23" spans="1:9">
      <c r="A23" s="21"/>
      <c r="B23" s="21" t="s">
        <v>36</v>
      </c>
      <c r="C23" s="46" t="s">
        <v>37</v>
      </c>
      <c r="D23" s="69">
        <v>6800</v>
      </c>
      <c r="E23" s="88">
        <v>18000</v>
      </c>
      <c r="F23" s="10">
        <f>SUM(E23/E43*100)</f>
        <v>4.5191478554208109</v>
      </c>
      <c r="G23" s="10">
        <f t="shared" si="1"/>
        <v>264.70588235294116</v>
      </c>
    </row>
    <row r="24" spans="1:9">
      <c r="A24" s="56" t="s">
        <v>9</v>
      </c>
      <c r="B24" s="56"/>
      <c r="C24" s="56" t="s">
        <v>38</v>
      </c>
      <c r="D24" s="67">
        <f>SUM(D25:D30)</f>
        <v>91608.959999999992</v>
      </c>
      <c r="E24" s="58">
        <f>SUM(E25:E30)</f>
        <v>100870</v>
      </c>
      <c r="F24" s="72">
        <f>SUM(E24/E43*100)</f>
        <v>25.324802454238732</v>
      </c>
      <c r="G24" s="72">
        <f t="shared" si="1"/>
        <v>110.10931681791827</v>
      </c>
    </row>
    <row r="25" spans="1:9">
      <c r="A25" s="23"/>
      <c r="B25" s="21" t="s">
        <v>39</v>
      </c>
      <c r="C25" s="46" t="s">
        <v>40</v>
      </c>
      <c r="D25" s="69">
        <v>4265.76</v>
      </c>
      <c r="E25" s="87">
        <v>9000</v>
      </c>
      <c r="F25" s="10">
        <f>SUM(E25/E43*100)</f>
        <v>2.2595739277104054</v>
      </c>
      <c r="G25" s="10">
        <f t="shared" si="1"/>
        <v>210.98233374592098</v>
      </c>
    </row>
    <row r="26" spans="1:9">
      <c r="A26" s="21"/>
      <c r="B26" s="21" t="s">
        <v>41</v>
      </c>
      <c r="C26" s="46" t="s">
        <v>42</v>
      </c>
      <c r="D26" s="69">
        <v>15669.98</v>
      </c>
      <c r="E26" s="87">
        <v>14000</v>
      </c>
      <c r="F26" s="10">
        <f>SUM(E26/E43*100)</f>
        <v>3.5148927764384088</v>
      </c>
      <c r="G26" s="10">
        <f t="shared" si="1"/>
        <v>89.342807074418729</v>
      </c>
    </row>
    <row r="27" spans="1:9">
      <c r="A27" s="9"/>
      <c r="B27" s="21" t="s">
        <v>43</v>
      </c>
      <c r="C27" s="46" t="s">
        <v>44</v>
      </c>
      <c r="D27" s="69">
        <v>21000</v>
      </c>
      <c r="E27" s="87">
        <v>15970</v>
      </c>
      <c r="F27" s="10">
        <f>SUM(E27/E43*100)</f>
        <v>4.0094884028372411</v>
      </c>
      <c r="G27" s="10">
        <f t="shared" si="1"/>
        <v>76.047619047619051</v>
      </c>
    </row>
    <row r="28" spans="1:9">
      <c r="A28" s="9"/>
      <c r="B28" s="21" t="s">
        <v>45</v>
      </c>
      <c r="C28" s="46" t="s">
        <v>46</v>
      </c>
      <c r="D28" s="69">
        <v>2698.61</v>
      </c>
      <c r="E28" s="87">
        <v>3500</v>
      </c>
      <c r="F28" s="10">
        <f>SUM(E28/E43*100)</f>
        <v>0.8787231941096022</v>
      </c>
      <c r="G28" s="10">
        <f t="shared" si="1"/>
        <v>129.69639925739546</v>
      </c>
    </row>
    <row r="29" spans="1:9">
      <c r="A29" s="21"/>
      <c r="B29" s="21" t="s">
        <v>47</v>
      </c>
      <c r="C29" s="46" t="s">
        <v>48</v>
      </c>
      <c r="D29" s="69">
        <v>3135</v>
      </c>
      <c r="E29" s="87">
        <v>3500</v>
      </c>
      <c r="F29" s="10">
        <f>SUM(E29/E43*100)</f>
        <v>0.8787231941096022</v>
      </c>
      <c r="G29" s="10">
        <f t="shared" si="1"/>
        <v>111.64274322169059</v>
      </c>
      <c r="H29" s="48"/>
      <c r="I29" s="48"/>
    </row>
    <row r="30" spans="1:9">
      <c r="A30" s="9"/>
      <c r="B30" s="21" t="s">
        <v>49</v>
      </c>
      <c r="C30" s="46" t="s">
        <v>50</v>
      </c>
      <c r="D30" s="74">
        <v>44839.61</v>
      </c>
      <c r="E30" s="87">
        <v>54900</v>
      </c>
      <c r="F30" s="10">
        <f>SUM(E30/E43*100)</f>
        <v>13.783400959033473</v>
      </c>
      <c r="G30" s="10">
        <f t="shared" si="1"/>
        <v>122.43639050384247</v>
      </c>
      <c r="H30" s="48"/>
      <c r="I30" s="48"/>
    </row>
    <row r="31" spans="1:9">
      <c r="A31" s="56" t="s">
        <v>11</v>
      </c>
      <c r="B31" s="56"/>
      <c r="C31" s="56" t="s">
        <v>52</v>
      </c>
      <c r="D31" s="67">
        <f>SUM(D32:D34)</f>
        <v>45875.66</v>
      </c>
      <c r="E31" s="58">
        <f>SUM(E32:E34)</f>
        <v>46500</v>
      </c>
      <c r="F31" s="72">
        <f>SUM(E31/E43*100)</f>
        <v>11.674465293170428</v>
      </c>
      <c r="G31" s="72">
        <f t="shared" si="1"/>
        <v>101.36093954833565</v>
      </c>
    </row>
    <row r="32" spans="1:9">
      <c r="A32" s="21"/>
      <c r="B32" s="21" t="s">
        <v>53</v>
      </c>
      <c r="C32" s="46" t="s">
        <v>54</v>
      </c>
      <c r="D32" s="69">
        <v>18673.080000000002</v>
      </c>
      <c r="E32" s="87">
        <v>6000</v>
      </c>
      <c r="F32" s="10">
        <f>SUM(E32/E43*100)</f>
        <v>1.5063826184736036</v>
      </c>
      <c r="G32" s="10">
        <f t="shared" si="1"/>
        <v>32.13181756839257</v>
      </c>
    </row>
    <row r="33" spans="1:7">
      <c r="A33" s="21"/>
      <c r="B33" s="21" t="s">
        <v>55</v>
      </c>
      <c r="C33" s="46" t="s">
        <v>57</v>
      </c>
      <c r="D33" s="69">
        <v>4200</v>
      </c>
      <c r="E33" s="87">
        <v>5500</v>
      </c>
      <c r="F33" s="10">
        <f>SUM(E33/E43*100)</f>
        <v>1.3808507336008033</v>
      </c>
      <c r="G33" s="10">
        <f t="shared" si="1"/>
        <v>130.95238095238096</v>
      </c>
    </row>
    <row r="34" spans="1:7">
      <c r="A34" s="21"/>
      <c r="B34" s="49" t="s">
        <v>107</v>
      </c>
      <c r="C34" s="46" t="s">
        <v>59</v>
      </c>
      <c r="D34" s="69">
        <v>23002.58</v>
      </c>
      <c r="E34" s="87">
        <v>35000</v>
      </c>
      <c r="F34" s="10">
        <f>SUM(E34/E43*100)</f>
        <v>8.7872319410960209</v>
      </c>
      <c r="G34" s="10">
        <f t="shared" si="1"/>
        <v>152.15684501477659</v>
      </c>
    </row>
    <row r="35" spans="1:7">
      <c r="A35" s="56" t="s">
        <v>13</v>
      </c>
      <c r="B35" s="56"/>
      <c r="C35" s="56" t="s">
        <v>60</v>
      </c>
      <c r="D35" s="67">
        <f>SUM(D36:D36)</f>
        <v>331.81</v>
      </c>
      <c r="E35" s="58">
        <f>SUM(E36)</f>
        <v>500</v>
      </c>
      <c r="F35" s="72">
        <f>SUM(E35/E43*100)</f>
        <v>0.12553188487280031</v>
      </c>
      <c r="G35" s="72">
        <f t="shared" si="1"/>
        <v>150.68864711732616</v>
      </c>
    </row>
    <row r="36" spans="1:7">
      <c r="A36" s="21"/>
      <c r="B36" s="21" t="s">
        <v>61</v>
      </c>
      <c r="C36" s="46" t="s">
        <v>64</v>
      </c>
      <c r="D36" s="69">
        <v>331.81</v>
      </c>
      <c r="E36" s="87">
        <v>500</v>
      </c>
      <c r="F36" s="10">
        <f>SUM(E36/E43*100)</f>
        <v>0.12553188487280031</v>
      </c>
      <c r="G36" s="10">
        <f t="shared" si="1"/>
        <v>150.68864711732616</v>
      </c>
    </row>
    <row r="37" spans="1:7">
      <c r="A37" s="56" t="s">
        <v>15</v>
      </c>
      <c r="B37" s="56"/>
      <c r="C37" s="56" t="s">
        <v>65</v>
      </c>
      <c r="D37" s="67">
        <f>SUM(D38:D40)</f>
        <v>48845.03</v>
      </c>
      <c r="E37" s="58">
        <f>SUM(E38:E40)</f>
        <v>56250</v>
      </c>
      <c r="F37" s="72">
        <f>SUM(E37/E43*100)</f>
        <v>14.122337048190033</v>
      </c>
      <c r="G37" s="72">
        <f t="shared" si="1"/>
        <v>115.1601299047211</v>
      </c>
    </row>
    <row r="38" spans="1:7">
      <c r="A38" s="21"/>
      <c r="B38" s="21" t="s">
        <v>66</v>
      </c>
      <c r="C38" s="46" t="s">
        <v>67</v>
      </c>
      <c r="D38" s="75">
        <v>32345.03</v>
      </c>
      <c r="E38" s="45">
        <v>37250</v>
      </c>
      <c r="F38" s="10">
        <f>SUM(E38/E43*100)</f>
        <v>9.3521254230236224</v>
      </c>
      <c r="G38" s="10">
        <f t="shared" si="1"/>
        <v>115.1645245034554</v>
      </c>
    </row>
    <row r="39" spans="1:7">
      <c r="A39" s="21"/>
      <c r="B39" s="21" t="s">
        <v>68</v>
      </c>
      <c r="C39" s="46" t="s">
        <v>69</v>
      </c>
      <c r="D39" s="75">
        <v>16500</v>
      </c>
      <c r="E39" s="63">
        <v>18000</v>
      </c>
      <c r="F39" s="10">
        <f>SUM(E39/E43*100)</f>
        <v>4.5191478554208109</v>
      </c>
      <c r="G39" s="10">
        <f t="shared" si="1"/>
        <v>109.09090909090908</v>
      </c>
    </row>
    <row r="40" spans="1:7">
      <c r="A40" s="9"/>
      <c r="B40" s="21" t="s">
        <v>70</v>
      </c>
      <c r="C40" s="46" t="s">
        <v>96</v>
      </c>
      <c r="D40" s="69">
        <v>0</v>
      </c>
      <c r="E40" s="45">
        <v>1000</v>
      </c>
      <c r="F40" s="10">
        <f>SUM(E40/E43*100)</f>
        <v>0.25106376974560063</v>
      </c>
      <c r="G40" s="10" t="e">
        <f t="shared" si="1"/>
        <v>#DIV/0!</v>
      </c>
    </row>
    <row r="41" spans="1:7">
      <c r="A41" s="56" t="s">
        <v>17</v>
      </c>
      <c r="B41" s="56"/>
      <c r="C41" s="56" t="s">
        <v>71</v>
      </c>
      <c r="D41" s="67">
        <v>3517.42</v>
      </c>
      <c r="E41" s="58">
        <v>19527.16</v>
      </c>
      <c r="F41" s="72">
        <f>SUM(E41/E43*100)</f>
        <v>4.9025624020255023</v>
      </c>
      <c r="G41" s="72">
        <f t="shared" si="1"/>
        <v>555.15576757964641</v>
      </c>
    </row>
    <row r="42" spans="1:7" ht="27.6">
      <c r="A42" s="56" t="s">
        <v>72</v>
      </c>
      <c r="B42" s="56"/>
      <c r="C42" s="56" t="s">
        <v>73</v>
      </c>
      <c r="D42" s="67">
        <v>0</v>
      </c>
      <c r="E42" s="58">
        <v>0</v>
      </c>
      <c r="F42" s="72">
        <f>SUM(E42/E43*100)</f>
        <v>0</v>
      </c>
      <c r="G42" s="72" t="e">
        <f t="shared" si="1"/>
        <v>#DIV/0!</v>
      </c>
    </row>
    <row r="43" spans="1:7" ht="15.6">
      <c r="A43" s="94"/>
      <c r="B43" s="94"/>
      <c r="C43" s="60" t="s">
        <v>19</v>
      </c>
      <c r="D43" s="68">
        <f>SUM(D16+D20+D24+D31+D35+D37+D41+D42)</f>
        <v>301760.56</v>
      </c>
      <c r="E43" s="61">
        <f>SUM(E16+E20+E24+E31+E35+E37+E41+E42)</f>
        <v>398305.18</v>
      </c>
      <c r="F43" s="73">
        <f>SUM(E43/E43*100)</f>
        <v>100</v>
      </c>
      <c r="G43" s="73">
        <f>SUM(E43/D43*100)</f>
        <v>131.9937834155663</v>
      </c>
    </row>
    <row r="47" spans="1:7">
      <c r="C47" s="92"/>
      <c r="D47" s="92"/>
      <c r="E47" s="92"/>
      <c r="F47" s="92"/>
      <c r="G47" s="92"/>
    </row>
    <row r="48" spans="1:7">
      <c r="C48" s="92"/>
      <c r="D48" s="92"/>
      <c r="E48" s="92"/>
      <c r="F48" s="92"/>
      <c r="G48" s="92"/>
    </row>
    <row r="49" spans="3:7">
      <c r="C49" s="92"/>
      <c r="D49" s="92"/>
      <c r="E49" s="92"/>
      <c r="F49" s="92"/>
      <c r="G49" s="92"/>
    </row>
    <row r="50" spans="3:7">
      <c r="C50" s="92"/>
      <c r="D50" s="92"/>
      <c r="E50" s="92"/>
      <c r="F50" s="92"/>
      <c r="G50" s="92"/>
    </row>
  </sheetData>
  <mergeCells count="2">
    <mergeCell ref="A13:B13"/>
    <mergeCell ref="A43:B4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"/>
  <sheetViews>
    <sheetView workbookViewId="0">
      <selection activeCell="G6" sqref="G6"/>
    </sheetView>
  </sheetViews>
  <sheetFormatPr defaultColWidth="9" defaultRowHeight="14.4"/>
  <cols>
    <col min="1" max="1" width="6.44140625" customWidth="1"/>
    <col min="2" max="2" width="7.44140625" customWidth="1"/>
    <col min="3" max="3" width="58.88671875" customWidth="1"/>
    <col min="7" max="7" width="12.88671875"/>
    <col min="8" max="8" width="13.33203125" customWidth="1"/>
  </cols>
  <sheetData>
    <row r="1" spans="1:8" ht="18">
      <c r="A1" s="2"/>
    </row>
    <row r="2" spans="1:8">
      <c r="A2" s="98"/>
      <c r="B2" s="99"/>
      <c r="C2" s="100" t="s">
        <v>0</v>
      </c>
      <c r="D2" s="100" t="s">
        <v>74</v>
      </c>
      <c r="E2" s="100" t="s">
        <v>75</v>
      </c>
      <c r="F2" s="100" t="s">
        <v>76</v>
      </c>
      <c r="G2" s="100" t="s">
        <v>77</v>
      </c>
      <c r="H2" s="4" t="s">
        <v>78</v>
      </c>
    </row>
    <row r="3" spans="1:8">
      <c r="A3" s="98"/>
      <c r="B3" s="99"/>
      <c r="C3" s="100"/>
      <c r="D3" s="100"/>
      <c r="E3" s="100"/>
      <c r="F3" s="100"/>
      <c r="G3" s="100"/>
      <c r="H3" s="4" t="s">
        <v>79</v>
      </c>
    </row>
    <row r="4" spans="1:8">
      <c r="A4" s="98"/>
      <c r="B4" s="99"/>
      <c r="C4" s="100"/>
      <c r="D4" s="100"/>
      <c r="E4" s="100"/>
      <c r="F4" s="100"/>
      <c r="G4" s="100"/>
      <c r="H4" s="4" t="s">
        <v>80</v>
      </c>
    </row>
    <row r="5" spans="1:8">
      <c r="A5" s="5" t="s">
        <v>1</v>
      </c>
      <c r="B5" s="5"/>
      <c r="C5" s="5" t="s">
        <v>2</v>
      </c>
      <c r="D5" s="6">
        <f>SUM(D6:D7)</f>
        <v>0</v>
      </c>
      <c r="E5" s="6">
        <f>SUM(E6:E7)</f>
        <v>0</v>
      </c>
      <c r="F5" s="6">
        <f>SUM(F6:F7)</f>
        <v>0</v>
      </c>
      <c r="G5" s="7" t="e">
        <f>F5*100/F14</f>
        <v>#DIV/0!</v>
      </c>
      <c r="H5" s="7" t="e">
        <f>F5/E5</f>
        <v>#DIV/0!</v>
      </c>
    </row>
    <row r="6" spans="1:8">
      <c r="A6" s="8"/>
      <c r="B6" s="8" t="s">
        <v>3</v>
      </c>
      <c r="C6" s="8" t="s">
        <v>4</v>
      </c>
      <c r="D6" s="9"/>
      <c r="E6" s="9"/>
      <c r="F6" s="9"/>
      <c r="G6" s="10" t="e">
        <f>F6*100/F14</f>
        <v>#DIV/0!</v>
      </c>
      <c r="H6" s="10" t="e">
        <f>F6/E6</f>
        <v>#DIV/0!</v>
      </c>
    </row>
    <row r="7" spans="1:8">
      <c r="A7" s="11"/>
      <c r="B7" s="8" t="s">
        <v>5</v>
      </c>
      <c r="C7" s="8" t="s">
        <v>6</v>
      </c>
      <c r="D7" s="9"/>
      <c r="E7" s="9"/>
      <c r="F7" s="9"/>
      <c r="G7" s="10" t="e">
        <f>F7*100/F14</f>
        <v>#DIV/0!</v>
      </c>
      <c r="H7" s="10" t="e">
        <f>F7/E7</f>
        <v>#DIV/0!</v>
      </c>
    </row>
    <row r="8" spans="1:8">
      <c r="A8" s="5" t="s">
        <v>7</v>
      </c>
      <c r="B8" s="5"/>
      <c r="C8" s="5" t="s">
        <v>8</v>
      </c>
      <c r="D8" s="6"/>
      <c r="E8" s="6"/>
      <c r="F8" s="6"/>
      <c r="G8" s="7" t="e">
        <f>F8*100/F14</f>
        <v>#DIV/0!</v>
      </c>
      <c r="H8" s="12" t="e">
        <f t="shared" ref="H8:H13" si="0">F8/E8</f>
        <v>#DIV/0!</v>
      </c>
    </row>
    <row r="9" spans="1:8">
      <c r="A9" s="13" t="s">
        <v>9</v>
      </c>
      <c r="B9" s="13"/>
      <c r="C9" s="13" t="s">
        <v>10</v>
      </c>
      <c r="D9" s="14"/>
      <c r="E9" s="14"/>
      <c r="F9" s="14"/>
      <c r="G9" s="15" t="e">
        <f>F9*100/F14</f>
        <v>#DIV/0!</v>
      </c>
      <c r="H9" s="12" t="e">
        <f t="shared" si="0"/>
        <v>#DIV/0!</v>
      </c>
    </row>
    <row r="10" spans="1:8">
      <c r="A10" s="13" t="s">
        <v>11</v>
      </c>
      <c r="B10" s="13"/>
      <c r="C10" s="13" t="s">
        <v>12</v>
      </c>
      <c r="D10" s="14"/>
      <c r="E10" s="14"/>
      <c r="F10" s="14"/>
      <c r="G10" s="15" t="e">
        <f>F10*100/F14</f>
        <v>#DIV/0!</v>
      </c>
      <c r="H10" s="12" t="e">
        <f t="shared" si="0"/>
        <v>#DIV/0!</v>
      </c>
    </row>
    <row r="11" spans="1:8">
      <c r="A11" s="13" t="s">
        <v>13</v>
      </c>
      <c r="B11" s="13"/>
      <c r="C11" s="13" t="s">
        <v>14</v>
      </c>
      <c r="D11" s="14"/>
      <c r="E11" s="14"/>
      <c r="F11" s="14"/>
      <c r="G11" s="15" t="e">
        <f>F11*100/F14</f>
        <v>#DIV/0!</v>
      </c>
      <c r="H11" s="12" t="e">
        <f t="shared" si="0"/>
        <v>#DIV/0!</v>
      </c>
    </row>
    <row r="12" spans="1:8">
      <c r="A12" s="13" t="s">
        <v>15</v>
      </c>
      <c r="B12" s="13"/>
      <c r="C12" s="13" t="s">
        <v>16</v>
      </c>
      <c r="D12" s="14"/>
      <c r="E12" s="14"/>
      <c r="F12" s="14"/>
      <c r="G12" s="15" t="e">
        <f>F12*100/F14</f>
        <v>#DIV/0!</v>
      </c>
      <c r="H12" s="12" t="e">
        <f t="shared" si="0"/>
        <v>#DIV/0!</v>
      </c>
    </row>
    <row r="13" spans="1:8">
      <c r="A13" s="13" t="s">
        <v>17</v>
      </c>
      <c r="B13" s="13"/>
      <c r="C13" s="13" t="s">
        <v>18</v>
      </c>
      <c r="D13" s="14"/>
      <c r="E13" s="14"/>
      <c r="F13" s="14"/>
      <c r="G13" s="15" t="e">
        <f>F13*100/F14</f>
        <v>#DIV/0!</v>
      </c>
      <c r="H13" s="12" t="e">
        <f t="shared" si="0"/>
        <v>#DIV/0!</v>
      </c>
    </row>
    <row r="14" spans="1:8" s="1" customFormat="1">
      <c r="A14" s="16"/>
      <c r="B14" s="16"/>
      <c r="C14" s="16" t="s">
        <v>81</v>
      </c>
      <c r="D14" s="17">
        <f>D5+D8+D9+D10+D11+D12+D13</f>
        <v>0</v>
      </c>
      <c r="E14" s="17">
        <f>E5+E8+E9+E10+E11+E12+E13</f>
        <v>0</v>
      </c>
      <c r="F14" s="17">
        <f>F5+F8+F9+F10+F11+F12+F13</f>
        <v>0</v>
      </c>
      <c r="G14" s="17" t="e">
        <f>G5+G8+G9+G10+G11+G12+G13</f>
        <v>#DIV/0!</v>
      </c>
      <c r="H14" s="18"/>
    </row>
    <row r="15" spans="1:8">
      <c r="A15" s="19"/>
      <c r="B15" s="20"/>
      <c r="C15" s="20"/>
      <c r="D15" s="20"/>
      <c r="E15" s="20"/>
      <c r="F15" s="20"/>
      <c r="G15" s="20"/>
      <c r="H15" s="20"/>
    </row>
    <row r="16" spans="1:8">
      <c r="A16" s="99"/>
      <c r="B16" s="99"/>
      <c r="C16" s="100" t="s">
        <v>20</v>
      </c>
      <c r="D16" s="100" t="s">
        <v>82</v>
      </c>
      <c r="E16" s="100" t="s">
        <v>83</v>
      </c>
      <c r="F16" s="100" t="s">
        <v>84</v>
      </c>
      <c r="G16" s="100" t="s">
        <v>85</v>
      </c>
      <c r="H16" s="4" t="s">
        <v>78</v>
      </c>
    </row>
    <row r="17" spans="1:8">
      <c r="A17" s="99"/>
      <c r="B17" s="99"/>
      <c r="C17" s="100"/>
      <c r="D17" s="100"/>
      <c r="E17" s="100"/>
      <c r="F17" s="100"/>
      <c r="G17" s="100"/>
      <c r="H17" s="4" t="s">
        <v>79</v>
      </c>
    </row>
    <row r="18" spans="1:8">
      <c r="A18" s="99"/>
      <c r="B18" s="99"/>
      <c r="C18" s="100"/>
      <c r="D18" s="100"/>
      <c r="E18" s="100"/>
      <c r="F18" s="100"/>
      <c r="G18" s="100"/>
      <c r="H18" s="4" t="s">
        <v>80</v>
      </c>
    </row>
    <row r="19" spans="1:8">
      <c r="A19" s="3" t="s">
        <v>1</v>
      </c>
      <c r="B19" s="3"/>
      <c r="C19" s="3" t="s">
        <v>21</v>
      </c>
      <c r="D19" s="6">
        <f>SUM(D20:D22)</f>
        <v>0</v>
      </c>
      <c r="E19" s="6">
        <f>SUM(E20:E22)</f>
        <v>0</v>
      </c>
      <c r="F19" s="6">
        <f>SUM(F20:F22)</f>
        <v>0</v>
      </c>
      <c r="G19" s="6" t="e">
        <f>F19*100/F56</f>
        <v>#DIV/0!</v>
      </c>
      <c r="H19" s="6" t="e">
        <f>F19/E19</f>
        <v>#DIV/0!</v>
      </c>
    </row>
    <row r="20" spans="1:8">
      <c r="A20" s="21"/>
      <c r="B20" s="21" t="s">
        <v>3</v>
      </c>
      <c r="C20" s="21" t="s">
        <v>22</v>
      </c>
      <c r="D20" s="9"/>
      <c r="E20" s="9"/>
      <c r="F20" s="9"/>
      <c r="G20" s="9"/>
      <c r="H20" s="9" t="e">
        <f>F20/E20</f>
        <v>#DIV/0!</v>
      </c>
    </row>
    <row r="21" spans="1:8">
      <c r="A21" s="9"/>
      <c r="B21" s="21" t="s">
        <v>5</v>
      </c>
      <c r="C21" s="21" t="s">
        <v>23</v>
      </c>
      <c r="D21" s="9"/>
      <c r="E21" s="9"/>
      <c r="F21" s="9"/>
      <c r="G21" s="9"/>
      <c r="H21" s="9" t="e">
        <f>F21/E21</f>
        <v>#DIV/0!</v>
      </c>
    </row>
    <row r="22" spans="1:8">
      <c r="A22" s="21"/>
      <c r="B22" s="21" t="s">
        <v>24</v>
      </c>
      <c r="C22" s="21" t="s">
        <v>25</v>
      </c>
      <c r="D22" s="9"/>
      <c r="E22" s="9"/>
      <c r="F22" s="9"/>
      <c r="G22" s="9"/>
      <c r="H22" s="9" t="e">
        <f>F22/E22</f>
        <v>#DIV/0!</v>
      </c>
    </row>
    <row r="23" spans="1:8">
      <c r="A23" s="3" t="s">
        <v>26</v>
      </c>
      <c r="B23" s="3"/>
      <c r="C23" s="3" t="s">
        <v>27</v>
      </c>
      <c r="D23" s="6">
        <f>SUM(D24:D28)</f>
        <v>0</v>
      </c>
      <c r="E23" s="6">
        <f>SUM(E24:E28)</f>
        <v>0</v>
      </c>
      <c r="F23" s="6">
        <f>SUM(F24:F28)</f>
        <v>0</v>
      </c>
      <c r="G23" s="6" t="e">
        <f>F23*100/F56</f>
        <v>#DIV/0!</v>
      </c>
      <c r="H23" s="22" t="e">
        <f t="shared" ref="H23:H55" si="1">F23/E23</f>
        <v>#DIV/0!</v>
      </c>
    </row>
    <row r="24" spans="1:8" ht="27.6">
      <c r="A24" s="9"/>
      <c r="B24" s="21" t="s">
        <v>28</v>
      </c>
      <c r="C24" s="21" t="s">
        <v>29</v>
      </c>
      <c r="D24" s="9"/>
      <c r="E24" s="9"/>
      <c r="F24" s="9"/>
      <c r="G24" s="9"/>
      <c r="H24" s="9" t="e">
        <f t="shared" si="1"/>
        <v>#DIV/0!</v>
      </c>
    </row>
    <row r="25" spans="1:8">
      <c r="A25" s="21"/>
      <c r="B25" s="21" t="s">
        <v>30</v>
      </c>
      <c r="C25" s="21" t="s">
        <v>31</v>
      </c>
      <c r="D25" s="9"/>
      <c r="E25" s="9"/>
      <c r="F25" s="9"/>
      <c r="G25" s="9"/>
      <c r="H25" s="9" t="e">
        <f t="shared" si="1"/>
        <v>#DIV/0!</v>
      </c>
    </row>
    <row r="26" spans="1:8">
      <c r="A26" s="21"/>
      <c r="B26" s="21" t="s">
        <v>32</v>
      </c>
      <c r="C26" s="21" t="s">
        <v>33</v>
      </c>
      <c r="D26" s="9"/>
      <c r="E26" s="9"/>
      <c r="F26" s="9"/>
      <c r="G26" s="9"/>
      <c r="H26" s="9" t="e">
        <f t="shared" si="1"/>
        <v>#DIV/0!</v>
      </c>
    </row>
    <row r="27" spans="1:8">
      <c r="A27" s="21"/>
      <c r="B27" s="21" t="s">
        <v>34</v>
      </c>
      <c r="C27" s="21" t="s">
        <v>35</v>
      </c>
      <c r="D27" s="9"/>
      <c r="E27" s="9"/>
      <c r="F27" s="9"/>
      <c r="G27" s="9"/>
      <c r="H27" s="9" t="e">
        <f t="shared" si="1"/>
        <v>#DIV/0!</v>
      </c>
    </row>
    <row r="28" spans="1:8">
      <c r="A28" s="21"/>
      <c r="B28" s="21" t="s">
        <v>36</v>
      </c>
      <c r="C28" s="21" t="s">
        <v>37</v>
      </c>
      <c r="D28" s="9"/>
      <c r="E28" s="9"/>
      <c r="F28" s="9"/>
      <c r="G28" s="9"/>
      <c r="H28" s="9" t="e">
        <f t="shared" si="1"/>
        <v>#DIV/0!</v>
      </c>
    </row>
    <row r="29" spans="1:8">
      <c r="A29" s="3" t="s">
        <v>9</v>
      </c>
      <c r="B29" s="3"/>
      <c r="C29" s="3" t="s">
        <v>38</v>
      </c>
      <c r="D29" s="6">
        <f>SUM(D30:D39)</f>
        <v>0</v>
      </c>
      <c r="E29" s="6">
        <f>SUM(E30:E39)</f>
        <v>0</v>
      </c>
      <c r="F29" s="6">
        <f>SUM(F30:F39)</f>
        <v>0</v>
      </c>
      <c r="G29" s="6" t="e">
        <f>F29*100/F56</f>
        <v>#DIV/0!</v>
      </c>
      <c r="H29" s="22" t="e">
        <f t="shared" si="1"/>
        <v>#DIV/0!</v>
      </c>
    </row>
    <row r="30" spans="1:8">
      <c r="A30" s="23"/>
      <c r="B30" s="21" t="s">
        <v>39</v>
      </c>
      <c r="C30" s="21" t="s">
        <v>86</v>
      </c>
      <c r="D30" s="9"/>
      <c r="E30" s="9"/>
      <c r="F30" s="9"/>
      <c r="G30" s="9"/>
      <c r="H30" s="9" t="e">
        <f t="shared" si="1"/>
        <v>#DIV/0!</v>
      </c>
    </row>
    <row r="31" spans="1:8">
      <c r="A31" s="21"/>
      <c r="B31" s="21" t="s">
        <v>41</v>
      </c>
      <c r="C31" s="21" t="s">
        <v>87</v>
      </c>
      <c r="D31" s="9"/>
      <c r="E31" s="9"/>
      <c r="F31" s="9"/>
      <c r="G31" s="9"/>
      <c r="H31" s="9" t="e">
        <f t="shared" si="1"/>
        <v>#DIV/0!</v>
      </c>
    </row>
    <row r="32" spans="1:8">
      <c r="A32" s="9"/>
      <c r="B32" s="21" t="s">
        <v>43</v>
      </c>
      <c r="C32" s="21" t="s">
        <v>88</v>
      </c>
      <c r="D32" s="9"/>
      <c r="E32" s="9"/>
      <c r="F32" s="9"/>
      <c r="G32" s="9"/>
      <c r="H32" s="9" t="e">
        <f t="shared" si="1"/>
        <v>#DIV/0!</v>
      </c>
    </row>
    <row r="33" spans="1:8">
      <c r="A33" s="9"/>
      <c r="B33" s="21" t="s">
        <v>45</v>
      </c>
      <c r="C33" s="21" t="s">
        <v>89</v>
      </c>
      <c r="D33" s="9"/>
      <c r="E33" s="9"/>
      <c r="F33" s="9"/>
      <c r="G33" s="9"/>
      <c r="H33" s="9" t="e">
        <f t="shared" si="1"/>
        <v>#DIV/0!</v>
      </c>
    </row>
    <row r="34" spans="1:8">
      <c r="A34" s="21"/>
      <c r="B34" s="21" t="s">
        <v>47</v>
      </c>
      <c r="C34" s="21" t="s">
        <v>40</v>
      </c>
      <c r="D34" s="9"/>
      <c r="E34" s="9"/>
      <c r="F34" s="9"/>
      <c r="G34" s="9"/>
      <c r="H34" s="9" t="e">
        <f t="shared" si="1"/>
        <v>#DIV/0!</v>
      </c>
    </row>
    <row r="35" spans="1:8">
      <c r="A35" s="9"/>
      <c r="B35" s="21" t="s">
        <v>49</v>
      </c>
      <c r="C35" s="21" t="s">
        <v>42</v>
      </c>
      <c r="D35" s="9"/>
      <c r="E35" s="9"/>
      <c r="F35" s="9"/>
      <c r="G35" s="9"/>
      <c r="H35" s="9" t="e">
        <f t="shared" si="1"/>
        <v>#DIV/0!</v>
      </c>
    </row>
    <row r="36" spans="1:8">
      <c r="A36" s="9"/>
      <c r="B36" s="21" t="s">
        <v>51</v>
      </c>
      <c r="C36" s="21" t="s">
        <v>44</v>
      </c>
      <c r="D36" s="9"/>
      <c r="E36" s="9"/>
      <c r="F36" s="9"/>
      <c r="G36" s="9"/>
      <c r="H36" s="9" t="e">
        <f t="shared" si="1"/>
        <v>#DIV/0!</v>
      </c>
    </row>
    <row r="37" spans="1:8">
      <c r="A37" s="9"/>
      <c r="B37" s="21" t="s">
        <v>90</v>
      </c>
      <c r="C37" s="21" t="s">
        <v>46</v>
      </c>
      <c r="D37" s="9"/>
      <c r="E37" s="9"/>
      <c r="F37" s="9"/>
      <c r="G37" s="9"/>
      <c r="H37" s="9" t="e">
        <f t="shared" si="1"/>
        <v>#DIV/0!</v>
      </c>
    </row>
    <row r="38" spans="1:8">
      <c r="A38" s="9"/>
      <c r="B38" s="21" t="s">
        <v>91</v>
      </c>
      <c r="C38" s="21" t="s">
        <v>48</v>
      </c>
      <c r="D38" s="9"/>
      <c r="E38" s="9"/>
      <c r="F38" s="9"/>
      <c r="G38" s="9"/>
      <c r="H38" s="9" t="e">
        <f t="shared" si="1"/>
        <v>#DIV/0!</v>
      </c>
    </row>
    <row r="39" spans="1:8">
      <c r="A39" s="9"/>
      <c r="B39" s="21" t="s">
        <v>92</v>
      </c>
      <c r="C39" s="21" t="s">
        <v>50</v>
      </c>
      <c r="D39" s="9"/>
      <c r="E39" s="9"/>
      <c r="F39" s="9"/>
      <c r="G39" s="9"/>
      <c r="H39" s="9" t="e">
        <f t="shared" si="1"/>
        <v>#DIV/0!</v>
      </c>
    </row>
    <row r="40" spans="1:8">
      <c r="A40" s="3" t="s">
        <v>11</v>
      </c>
      <c r="B40" s="3"/>
      <c r="C40" s="3" t="s">
        <v>52</v>
      </c>
      <c r="D40" s="6">
        <f>SUM(D41:D45)</f>
        <v>0</v>
      </c>
      <c r="E40" s="6">
        <f>SUM(E41:E45)</f>
        <v>0</v>
      </c>
      <c r="F40" s="6">
        <f>SUM(F41:F45)</f>
        <v>0</v>
      </c>
      <c r="G40" s="6" t="e">
        <f>F40*100/F56</f>
        <v>#DIV/0!</v>
      </c>
      <c r="H40" s="22" t="e">
        <f t="shared" si="1"/>
        <v>#DIV/0!</v>
      </c>
    </row>
    <row r="41" spans="1:8">
      <c r="A41" s="21"/>
      <c r="B41" s="21" t="s">
        <v>53</v>
      </c>
      <c r="C41" s="21" t="s">
        <v>54</v>
      </c>
      <c r="D41" s="9"/>
      <c r="E41" s="9"/>
      <c r="F41" s="9"/>
      <c r="G41" s="9"/>
      <c r="H41" s="9" t="e">
        <f t="shared" si="1"/>
        <v>#DIV/0!</v>
      </c>
    </row>
    <row r="42" spans="1:8">
      <c r="A42" s="21"/>
      <c r="B42" s="21" t="s">
        <v>55</v>
      </c>
      <c r="C42" s="21" t="s">
        <v>93</v>
      </c>
      <c r="D42" s="9"/>
      <c r="E42" s="9"/>
      <c r="F42" s="9"/>
      <c r="G42" s="9"/>
      <c r="H42" s="9" t="e">
        <f t="shared" si="1"/>
        <v>#DIV/0!</v>
      </c>
    </row>
    <row r="43" spans="1:8">
      <c r="A43" s="21"/>
      <c r="B43" s="21" t="s">
        <v>56</v>
      </c>
      <c r="C43" s="21" t="s">
        <v>94</v>
      </c>
      <c r="D43" s="9"/>
      <c r="E43" s="9"/>
      <c r="F43" s="9"/>
      <c r="G43" s="9"/>
      <c r="H43" s="9" t="e">
        <f t="shared" si="1"/>
        <v>#DIV/0!</v>
      </c>
    </row>
    <row r="44" spans="1:8">
      <c r="A44" s="24"/>
      <c r="B44" s="21" t="s">
        <v>58</v>
      </c>
      <c r="C44" s="21" t="s">
        <v>57</v>
      </c>
      <c r="D44" s="9"/>
      <c r="E44" s="9"/>
      <c r="F44" s="9"/>
      <c r="G44" s="9"/>
      <c r="H44" s="9" t="e">
        <f t="shared" si="1"/>
        <v>#DIV/0!</v>
      </c>
    </row>
    <row r="45" spans="1:8">
      <c r="A45" s="23"/>
      <c r="B45" s="21" t="s">
        <v>95</v>
      </c>
      <c r="C45" s="21" t="s">
        <v>59</v>
      </c>
      <c r="D45" s="9"/>
      <c r="E45" s="9"/>
      <c r="F45" s="9"/>
      <c r="G45" s="9"/>
      <c r="H45" s="9" t="e">
        <f t="shared" si="1"/>
        <v>#DIV/0!</v>
      </c>
    </row>
    <row r="46" spans="1:8">
      <c r="A46" s="3" t="s">
        <v>13</v>
      </c>
      <c r="B46" s="3"/>
      <c r="C46" s="3" t="s">
        <v>60</v>
      </c>
      <c r="D46" s="6">
        <f>SUM(D47:D48)</f>
        <v>0</v>
      </c>
      <c r="E46" s="6">
        <f>SUM(E47:E48)</f>
        <v>0</v>
      </c>
      <c r="F46" s="6">
        <f>SUM(F47:F48)</f>
        <v>0</v>
      </c>
      <c r="G46" s="6" t="e">
        <f>F46*100/F56</f>
        <v>#DIV/0!</v>
      </c>
      <c r="H46" s="22" t="e">
        <f t="shared" si="1"/>
        <v>#DIV/0!</v>
      </c>
    </row>
    <row r="47" spans="1:8">
      <c r="A47" s="21"/>
      <c r="B47" s="21" t="s">
        <v>61</v>
      </c>
      <c r="C47" s="21" t="s">
        <v>62</v>
      </c>
      <c r="D47" s="9"/>
      <c r="E47" s="9"/>
      <c r="F47" s="9"/>
      <c r="G47" s="9"/>
      <c r="H47" s="9" t="e">
        <f t="shared" si="1"/>
        <v>#DIV/0!</v>
      </c>
    </row>
    <row r="48" spans="1:8">
      <c r="A48" s="21"/>
      <c r="B48" s="21" t="s">
        <v>63</v>
      </c>
      <c r="C48" s="21" t="s">
        <v>64</v>
      </c>
      <c r="D48" s="9"/>
      <c r="E48" s="9"/>
      <c r="F48" s="9"/>
      <c r="G48" s="9"/>
      <c r="H48" s="9" t="e">
        <f t="shared" si="1"/>
        <v>#DIV/0!</v>
      </c>
    </row>
    <row r="49" spans="1:8">
      <c r="A49" s="3" t="s">
        <v>15</v>
      </c>
      <c r="B49" s="3"/>
      <c r="C49" s="3" t="s">
        <v>65</v>
      </c>
      <c r="D49" s="6">
        <f>SUM(D50:D53)</f>
        <v>0</v>
      </c>
      <c r="E49" s="6">
        <f>SUM(E50:E53)</f>
        <v>0</v>
      </c>
      <c r="F49" s="6">
        <f>SUM(F50:F53)</f>
        <v>0</v>
      </c>
      <c r="G49" s="6" t="e">
        <f>F49*100/F56</f>
        <v>#DIV/0!</v>
      </c>
      <c r="H49" s="22" t="e">
        <f t="shared" si="1"/>
        <v>#DIV/0!</v>
      </c>
    </row>
    <row r="50" spans="1:8">
      <c r="A50" s="21"/>
      <c r="B50" s="21" t="s">
        <v>66</v>
      </c>
      <c r="C50" s="21" t="s">
        <v>67</v>
      </c>
      <c r="D50" s="9"/>
      <c r="E50" s="9"/>
      <c r="F50" s="9"/>
      <c r="G50" s="9"/>
      <c r="H50" s="9" t="e">
        <f t="shared" si="1"/>
        <v>#DIV/0!</v>
      </c>
    </row>
    <row r="51" spans="1:8">
      <c r="A51" s="21"/>
      <c r="B51" s="21" t="s">
        <v>68</v>
      </c>
      <c r="C51" s="21" t="s">
        <v>69</v>
      </c>
      <c r="D51" s="9"/>
      <c r="E51" s="9"/>
      <c r="F51" s="9"/>
      <c r="G51" s="9"/>
      <c r="H51" s="9" t="e">
        <f t="shared" si="1"/>
        <v>#DIV/0!</v>
      </c>
    </row>
    <row r="52" spans="1:8">
      <c r="A52" s="9"/>
      <c r="B52" s="21" t="s">
        <v>70</v>
      </c>
      <c r="C52" s="21" t="s">
        <v>96</v>
      </c>
      <c r="D52" s="9"/>
      <c r="E52" s="9"/>
      <c r="F52" s="9"/>
      <c r="G52" s="9"/>
      <c r="H52" s="9" t="e">
        <f t="shared" si="1"/>
        <v>#DIV/0!</v>
      </c>
    </row>
    <row r="53" spans="1:8">
      <c r="A53" s="9"/>
      <c r="B53" s="21" t="s">
        <v>97</v>
      </c>
      <c r="C53" s="21" t="s">
        <v>98</v>
      </c>
      <c r="D53" s="9"/>
      <c r="E53" s="9"/>
      <c r="F53" s="9"/>
      <c r="G53" s="9"/>
      <c r="H53" s="9" t="e">
        <f t="shared" si="1"/>
        <v>#DIV/0!</v>
      </c>
    </row>
    <row r="54" spans="1:8">
      <c r="A54" s="3" t="s">
        <v>17</v>
      </c>
      <c r="B54" s="3"/>
      <c r="C54" s="3" t="s">
        <v>71</v>
      </c>
      <c r="D54" s="6"/>
      <c r="E54" s="6"/>
      <c r="F54" s="6"/>
      <c r="G54" s="6"/>
      <c r="H54" s="22" t="e">
        <f t="shared" si="1"/>
        <v>#DIV/0!</v>
      </c>
    </row>
    <row r="55" spans="1:8">
      <c r="A55" s="3" t="s">
        <v>72</v>
      </c>
      <c r="B55" s="3"/>
      <c r="C55" s="3" t="s">
        <v>73</v>
      </c>
      <c r="D55" s="6"/>
      <c r="E55" s="6"/>
      <c r="F55" s="6"/>
      <c r="G55" s="6"/>
      <c r="H55" s="22" t="e">
        <f t="shared" si="1"/>
        <v>#DIV/0!</v>
      </c>
    </row>
    <row r="56" spans="1:8" ht="15.6">
      <c r="A56" s="95"/>
      <c r="B56" s="95"/>
      <c r="C56" s="25" t="s">
        <v>99</v>
      </c>
      <c r="D56" s="26">
        <f>D55+D54+D49+D46+D40+D29+D23+D19</f>
        <v>0</v>
      </c>
      <c r="E56" s="26">
        <f>E55+E54+E49+E46+E40+E29+E23+E19</f>
        <v>0</v>
      </c>
      <c r="F56" s="26">
        <f>F55+F54+F49+F46+F40+F29+F23+F19</f>
        <v>0</v>
      </c>
      <c r="G56" s="26" t="e">
        <f>G55+G54+G49+G46+G40+G29+G23+G19</f>
        <v>#DIV/0!</v>
      </c>
      <c r="H56" s="26"/>
    </row>
    <row r="57" spans="1:8">
      <c r="A57" s="96"/>
      <c r="B57" s="96"/>
      <c r="C57" s="27"/>
      <c r="D57" s="28"/>
      <c r="E57" s="28"/>
      <c r="F57" s="28"/>
      <c r="G57" s="28"/>
      <c r="H57" s="28"/>
    </row>
    <row r="58" spans="1:8">
      <c r="A58" s="9"/>
      <c r="B58" s="9"/>
      <c r="C58" s="23"/>
      <c r="D58" s="9"/>
      <c r="E58" s="9"/>
      <c r="F58" s="9"/>
      <c r="G58" s="9"/>
      <c r="H58" s="9"/>
    </row>
    <row r="59" spans="1:8">
      <c r="A59" s="29" t="s">
        <v>100</v>
      </c>
      <c r="B59" s="29"/>
      <c r="C59" s="30" t="s">
        <v>101</v>
      </c>
      <c r="D59" s="31">
        <f>SUM(D60:D61)</f>
        <v>0</v>
      </c>
      <c r="E59" s="31">
        <f>SUM(E60:E61)</f>
        <v>0</v>
      </c>
      <c r="F59" s="31">
        <f>SUM(F60:F61)</f>
        <v>0</v>
      </c>
      <c r="G59" s="31" t="e">
        <f>F59*100/F62</f>
        <v>#DIV/0!</v>
      </c>
      <c r="H59" s="31" t="e">
        <f>F59/E59</f>
        <v>#DIV/0!</v>
      </c>
    </row>
    <row r="60" spans="1:8" ht="28.8">
      <c r="A60" s="21"/>
      <c r="B60" s="21"/>
      <c r="C60" s="8" t="s">
        <v>102</v>
      </c>
      <c r="D60" s="9"/>
      <c r="E60" s="9"/>
      <c r="F60" s="9"/>
      <c r="G60" s="9" t="e">
        <f>F60*100/F62</f>
        <v>#DIV/0!</v>
      </c>
      <c r="H60" s="32" t="e">
        <f>F60/E60</f>
        <v>#DIV/0!</v>
      </c>
    </row>
    <row r="61" spans="1:8">
      <c r="A61" s="21"/>
      <c r="B61" s="21"/>
      <c r="C61" s="8" t="s">
        <v>103</v>
      </c>
      <c r="D61" s="9"/>
      <c r="E61" s="9"/>
      <c r="F61" s="9"/>
      <c r="G61" s="9" t="e">
        <f>F61*100/F62</f>
        <v>#DIV/0!</v>
      </c>
      <c r="H61" s="32" t="e">
        <f>F61/E61</f>
        <v>#DIV/0!</v>
      </c>
    </row>
    <row r="62" spans="1:8">
      <c r="A62" s="33"/>
      <c r="B62" s="33"/>
      <c r="C62" s="25" t="s">
        <v>104</v>
      </c>
      <c r="D62" s="34">
        <f>D59</f>
        <v>0</v>
      </c>
      <c r="E62" s="34">
        <f>E59</f>
        <v>0</v>
      </c>
      <c r="F62" s="34">
        <f>F59</f>
        <v>0</v>
      </c>
      <c r="G62" s="34" t="e">
        <f>F62*100/F62</f>
        <v>#DIV/0!</v>
      </c>
      <c r="H62" s="34"/>
    </row>
    <row r="63" spans="1:8">
      <c r="A63" s="9"/>
      <c r="B63" s="9"/>
      <c r="C63" s="23"/>
      <c r="D63" s="9"/>
      <c r="E63" s="9"/>
      <c r="F63" s="9"/>
      <c r="G63" s="9"/>
      <c r="H63" s="9"/>
    </row>
    <row r="64" spans="1:8" ht="18">
      <c r="A64" s="97" t="s">
        <v>105</v>
      </c>
      <c r="B64" s="97"/>
      <c r="C64" s="35" t="s">
        <v>106</v>
      </c>
      <c r="D64" s="34">
        <f>D62+D56</f>
        <v>0</v>
      </c>
      <c r="E64" s="34">
        <f>E62+E56</f>
        <v>0</v>
      </c>
      <c r="F64" s="34">
        <f>F62+F56</f>
        <v>0</v>
      </c>
      <c r="G64" s="34"/>
      <c r="H64" s="34"/>
    </row>
    <row r="65" spans="1:1" ht="18">
      <c r="A65" s="36"/>
    </row>
    <row r="66" spans="1:1" ht="18">
      <c r="A66" s="36"/>
    </row>
  </sheetData>
  <mergeCells count="17">
    <mergeCell ref="F2:F4"/>
    <mergeCell ref="F16:F18"/>
    <mergeCell ref="G2:G4"/>
    <mergeCell ref="G16:G18"/>
    <mergeCell ref="C2:C4"/>
    <mergeCell ref="C16:C18"/>
    <mergeCell ref="D2:D4"/>
    <mergeCell ref="D16:D18"/>
    <mergeCell ref="E2:E4"/>
    <mergeCell ref="E16:E18"/>
    <mergeCell ref="A56:B56"/>
    <mergeCell ref="A57:B57"/>
    <mergeCell ref="A64:B64"/>
    <mergeCell ref="A2:A4"/>
    <mergeCell ref="A16:A18"/>
    <mergeCell ref="B2:B4"/>
    <mergeCell ref="B16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Direktor</cp:lastModifiedBy>
  <cp:lastPrinted>2023-12-15T08:38:18Z</cp:lastPrinted>
  <dcterms:created xsi:type="dcterms:W3CDTF">2015-06-05T18:17:00Z</dcterms:created>
  <dcterms:modified xsi:type="dcterms:W3CDTF">2023-12-15T08:38:50Z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1033-11.2.0.8942</vt:lpwstr>
  </property>
</Properties>
</file>